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118" documentId="8_{CB84B1C4-B22F-4873-9B8E-A0D5B62E1B5F}" xr6:coauthVersionLast="47" xr6:coauthVersionMax="47" xr10:uidLastSave="{427226CD-2AAC-4C26-A964-EE01265F4CF3}"/>
  <bookViews>
    <workbookView xWindow="-120" yWindow="-120" windowWidth="29040" windowHeight="15840" xr2:uid="{00000000-000D-0000-FFFF-FFFF00000000}"/>
  </bookViews>
  <sheets>
    <sheet name="Offre Ampoules Stock " sheetId="2" r:id="rId1"/>
  </sheets>
  <definedNames>
    <definedName name="_xlnm._FilterDatabase" localSheetId="0" hidden="1">'Offre Ampoules Stock '!$A$2:$K$20</definedName>
    <definedName name="_xlnm.Print_Titles" localSheetId="0">'Offre Ampoules Stock '!$2:$2</definedName>
    <definedName name="_xlnm.Print_Area" localSheetId="0">'Offre Ampoules Stock 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" l="1"/>
  <c r="J8" i="2"/>
  <c r="K8" i="2" s="1"/>
  <c r="J5" i="2"/>
  <c r="K5" i="2" s="1"/>
  <c r="J10" i="2"/>
  <c r="K10" i="2" s="1"/>
  <c r="J13" i="2"/>
  <c r="K13" i="2" s="1"/>
  <c r="J11" i="2"/>
  <c r="K11" i="2" s="1"/>
  <c r="J9" i="2"/>
  <c r="K9" i="2" s="1"/>
  <c r="K3" i="2"/>
  <c r="J7" i="2"/>
  <c r="K7" i="2" s="1"/>
  <c r="J6" i="2"/>
  <c r="K6" i="2" s="1"/>
  <c r="J4" i="2"/>
  <c r="K4" i="2" s="1"/>
  <c r="J20" i="2"/>
  <c r="K20" i="2" s="1"/>
  <c r="J18" i="2"/>
  <c r="K18" i="2" s="1"/>
  <c r="J19" i="2"/>
  <c r="K19" i="2" s="1"/>
  <c r="J12" i="2"/>
  <c r="K12" i="2" s="1"/>
  <c r="J15" i="2"/>
  <c r="K15" i="2" s="1"/>
  <c r="J17" i="2"/>
  <c r="K17" i="2" s="1"/>
  <c r="J16" i="2"/>
  <c r="K16" i="2" s="1"/>
  <c r="J14" i="2"/>
  <c r="K14" i="2" s="1"/>
  <c r="I1" i="2"/>
  <c r="K21" i="2" l="1"/>
  <c r="K1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</futureMetadata>
  <valueMetadata count="1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</valueMetadata>
</metadata>
</file>

<file path=xl/sharedStrings.xml><?xml version="1.0" encoding="utf-8"?>
<sst xmlns="http://schemas.openxmlformats.org/spreadsheetml/2006/main" count="84" uniqueCount="51">
  <si>
    <t>Visuel</t>
  </si>
  <si>
    <t xml:space="preserve">EAN </t>
  </si>
  <si>
    <t>Reference</t>
  </si>
  <si>
    <t>PUISSANCE/   CULOT</t>
  </si>
  <si>
    <t>Description</t>
  </si>
  <si>
    <t>Type</t>
  </si>
  <si>
    <t>Master Carton</t>
  </si>
  <si>
    <t>60W B22</t>
  </si>
  <si>
    <t>A60 9.4W 806lm Non-Dim 240° 2700K 220-240V B22 RA80  15000H Frosted Eq.W=60W</t>
  </si>
  <si>
    <t>A60</t>
  </si>
  <si>
    <t>75W B22</t>
  </si>
  <si>
    <t>A60 1,02W 1055lm Non-dim 240°2700K 220-240V B22 RA80  15000H Frosted Eq.w=75W</t>
  </si>
  <si>
    <t>100W B22</t>
  </si>
  <si>
    <t>A60 14W 1521lm Non-dim 200°2700K 220-240V B22 RA80  15000H Frosted Eq.w=100W</t>
  </si>
  <si>
    <t>40W E14</t>
  </si>
  <si>
    <t>C35 Filament 4W 470lm Non-Dim 360° 2700K 220-240V E14 RA≥80  + 15000H transparent Eq.W=40W Dimension:35x35x97mm</t>
  </si>
  <si>
    <t>C35</t>
  </si>
  <si>
    <t>G45 5.8W 470lm Non-dim 225°2700K 220-240V E14 RA80   15000H Frosted Eq.W=40W</t>
  </si>
  <si>
    <t>G45</t>
  </si>
  <si>
    <t>40W E27</t>
  </si>
  <si>
    <t>G45 5.8W 470lm Non-dim 225°2700K 220-240V E27 RA80   15000H Frosted Eq.W=40W</t>
  </si>
  <si>
    <t>50W GU10</t>
  </si>
  <si>
    <t>PAR16 4.8W 345lm Non-Dim 36° 4000K 220-240V GU10 RA80   15000H white housing Eq.W=50W</t>
  </si>
  <si>
    <t>PAR16</t>
  </si>
  <si>
    <t>PAR16 4.9W 345lm Dim 36° 4000K 220-240V GU10 RA80   15000H white housing Eq.W=50W</t>
  </si>
  <si>
    <t>LOT de 6 AMPOULES GU10 BLANC CHAUD DEVELOPPANT 345 LUMENS (EQUIVALENT 50W)</t>
  </si>
  <si>
    <t>40W C35</t>
  </si>
  <si>
    <t>LOT de 6 AMPOULES FLAMME E14  BLANC CHAUD DEVELOPPANT 470 LUMENS (EQUIVALENT 40W)</t>
  </si>
  <si>
    <t>Ampoule Déco LED Classique Forme Edison ST64 Ambrée</t>
  </si>
  <si>
    <t>Ampoule Déco LED Standard filament spirale A60 4,5W E27 Ambrée</t>
  </si>
  <si>
    <t>Ampoule Déco LED Filament spirale Forme sphère G95 9,5W E27 Ambrée</t>
  </si>
  <si>
    <t>Ampoule Déco E14 C35 SPIRAL 200LM 2200K DIM GOLD</t>
  </si>
  <si>
    <t>Ampoule Déco E27 G95 400LM 2500K DIM GOLD</t>
  </si>
  <si>
    <t>Ampoule Déco E27 A60 400LM 2500K DIM GOLD</t>
  </si>
  <si>
    <t>Ampoule Déco E14 G45 400LM 2500K DIM GOLD</t>
  </si>
  <si>
    <t>ST65</t>
  </si>
  <si>
    <t>G95</t>
  </si>
  <si>
    <t>35W ST65</t>
  </si>
  <si>
    <t>35W A60</t>
  </si>
  <si>
    <t>35W G95</t>
  </si>
  <si>
    <t>21W C35</t>
  </si>
  <si>
    <t>35W G45</t>
  </si>
  <si>
    <t>Température de couleur</t>
  </si>
  <si>
    <t>2700K</t>
  </si>
  <si>
    <t xml:space="preserve"> 4000K</t>
  </si>
  <si>
    <t>2500K</t>
  </si>
  <si>
    <t>2200K</t>
  </si>
  <si>
    <t xml:space="preserve">Total </t>
  </si>
  <si>
    <t>QT</t>
  </si>
  <si>
    <t>Prix Public</t>
  </si>
  <si>
    <t>Total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</si>
</sst>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0C]_-;\-* #,##0.00\ [$€-40C]_-;_-* &quot;-&quot;??\ [$€-40C]_-;_-@_-"/>
    <numFmt numFmtId="165" formatCode="_-* #,##0_-;\-* #,##0_-;_-* &quot;-&quot;??_-;_-@_-"/>
    <numFmt numFmtId="167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sz val="14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/>
    </xf>
    <xf numFmtId="44" fontId="3" fillId="0" borderId="0" xfId="2" applyFont="1" applyBorder="1" applyAlignment="1">
      <alignment horizontal="center" vertical="center"/>
    </xf>
    <xf numFmtId="167" fontId="2" fillId="2" borderId="0" xfId="2" applyNumberFormat="1" applyFont="1" applyFill="1" applyBorder="1" applyAlignment="1">
      <alignment horizontal="center" vertical="center"/>
    </xf>
    <xf numFmtId="0" fontId="3" fillId="0" borderId="0" xfId="0" applyFont="1"/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44" fontId="3" fillId="0" borderId="4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4" fontId="3" fillId="0" borderId="1" xfId="2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44" fontId="3" fillId="0" borderId="0" xfId="2" applyFont="1" applyAlignment="1">
      <alignment horizontal="center" vertical="center"/>
    </xf>
    <xf numFmtId="0" fontId="3" fillId="0" borderId="0" xfId="0" applyFont="1" applyAlignment="1">
      <alignment wrapText="1"/>
    </xf>
    <xf numFmtId="44" fontId="3" fillId="0" borderId="0" xfId="2" applyFont="1"/>
    <xf numFmtId="167" fontId="2" fillId="3" borderId="7" xfId="2" applyNumberFormat="1" applyFont="1" applyFill="1" applyBorder="1" applyAlignment="1">
      <alignment horizontal="center" vertical="center" wrapText="1"/>
    </xf>
    <xf numFmtId="167" fontId="3" fillId="0" borderId="4" xfId="2" applyNumberFormat="1" applyFont="1" applyBorder="1" applyAlignment="1">
      <alignment horizontal="center" vertical="center"/>
    </xf>
    <xf numFmtId="167" fontId="3" fillId="0" borderId="1" xfId="2" applyNumberFormat="1" applyFont="1" applyBorder="1" applyAlignment="1">
      <alignment horizontal="center" vertical="center"/>
    </xf>
    <xf numFmtId="167" fontId="3" fillId="8" borderId="3" xfId="2" applyNumberFormat="1" applyFont="1" applyFill="1" applyBorder="1" applyAlignment="1">
      <alignment horizontal="center" vertical="center"/>
    </xf>
    <xf numFmtId="167" fontId="3" fillId="0" borderId="0" xfId="2" applyNumberFormat="1" applyFont="1"/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4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5</xdr:row>
      <xdr:rowOff>0</xdr:rowOff>
    </xdr:from>
    <xdr:to>
      <xdr:col>0</xdr:col>
      <xdr:colOff>590349</xdr:colOff>
      <xdr:row>5</xdr:row>
      <xdr:rowOff>732790</xdr:rowOff>
    </xdr:to>
    <xdr:pic>
      <xdr:nvPicPr>
        <xdr:cNvPr id="2" name="Afbeelding 125">
          <a:extLst>
            <a:ext uri="{FF2B5EF4-FFF2-40B4-BE49-F238E27FC236}">
              <a16:creationId xmlns:a16="http://schemas.microsoft.com/office/drawing/2014/main" id="{99AD4FFC-8211-4147-A675-9D2F5BDE6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1" y="4030980"/>
          <a:ext cx="552248" cy="511810"/>
        </a:xfrm>
        <a:prstGeom prst="rect">
          <a:avLst/>
        </a:prstGeom>
      </xdr:spPr>
    </xdr:pic>
    <xdr:clientData/>
  </xdr:twoCellAnchor>
  <xdr:twoCellAnchor>
    <xdr:from>
      <xdr:col>0</xdr:col>
      <xdr:colOff>25401</xdr:colOff>
      <xdr:row>5</xdr:row>
      <xdr:rowOff>0</xdr:rowOff>
    </xdr:from>
    <xdr:to>
      <xdr:col>0</xdr:col>
      <xdr:colOff>587174</xdr:colOff>
      <xdr:row>5</xdr:row>
      <xdr:rowOff>732790</xdr:rowOff>
    </xdr:to>
    <xdr:pic>
      <xdr:nvPicPr>
        <xdr:cNvPr id="3" name="Afbeelding 127">
          <a:extLst>
            <a:ext uri="{FF2B5EF4-FFF2-40B4-BE49-F238E27FC236}">
              <a16:creationId xmlns:a16="http://schemas.microsoft.com/office/drawing/2014/main" id="{E517FDD9-D35E-4FE7-ACAE-E47A14B98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401" y="4030980"/>
          <a:ext cx="561773" cy="511810"/>
        </a:xfrm>
        <a:prstGeom prst="rect">
          <a:avLst/>
        </a:prstGeom>
      </xdr:spPr>
    </xdr:pic>
    <xdr:clientData/>
  </xdr:twoCellAnchor>
  <xdr:twoCellAnchor>
    <xdr:from>
      <xdr:col>0</xdr:col>
      <xdr:colOff>684565</xdr:colOff>
      <xdr:row>5</xdr:row>
      <xdr:rowOff>0</xdr:rowOff>
    </xdr:from>
    <xdr:to>
      <xdr:col>0</xdr:col>
      <xdr:colOff>1258105</xdr:colOff>
      <xdr:row>5</xdr:row>
      <xdr:rowOff>0</xdr:rowOff>
    </xdr:to>
    <xdr:pic>
      <xdr:nvPicPr>
        <xdr:cNvPr id="4" name="图片 34">
          <a:extLst>
            <a:ext uri="{FF2B5EF4-FFF2-40B4-BE49-F238E27FC236}">
              <a16:creationId xmlns:a16="http://schemas.microsoft.com/office/drawing/2014/main" id="{B1031D9F-45BF-4D52-9BC0-0E3AEF7AB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rcRect/>
        <a:stretch>
          <a:fillRect/>
        </a:stretch>
      </xdr:blipFill>
      <xdr:spPr>
        <a:xfrm>
          <a:off x="684565" y="4030980"/>
          <a:ext cx="573540" cy="0"/>
        </a:xfrm>
        <a:prstGeom prst="rect">
          <a:avLst/>
        </a:prstGeom>
      </xdr:spPr>
    </xdr:pic>
    <xdr:clientData/>
  </xdr:twoCellAnchor>
  <xdr:twoCellAnchor>
    <xdr:from>
      <xdr:col>0</xdr:col>
      <xdr:colOff>154111</xdr:colOff>
      <xdr:row>9</xdr:row>
      <xdr:rowOff>0</xdr:rowOff>
    </xdr:from>
    <xdr:to>
      <xdr:col>0</xdr:col>
      <xdr:colOff>666548</xdr:colOff>
      <xdr:row>10</xdr:row>
      <xdr:rowOff>0</xdr:rowOff>
    </xdr:to>
    <xdr:pic>
      <xdr:nvPicPr>
        <xdr:cNvPr id="5" name="Afbeelding 125">
          <a:extLst>
            <a:ext uri="{FF2B5EF4-FFF2-40B4-BE49-F238E27FC236}">
              <a16:creationId xmlns:a16="http://schemas.microsoft.com/office/drawing/2014/main" id="{B663FF8E-07A2-42CE-80A8-13FCF7890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4111" y="4541520"/>
          <a:ext cx="512437" cy="525780"/>
        </a:xfrm>
        <a:prstGeom prst="rect">
          <a:avLst/>
        </a:prstGeom>
      </xdr:spPr>
    </xdr:pic>
    <xdr:clientData/>
  </xdr:twoCellAnchor>
  <xdr:twoCellAnchor>
    <xdr:from>
      <xdr:col>0</xdr:col>
      <xdr:colOff>27214</xdr:colOff>
      <xdr:row>3</xdr:row>
      <xdr:rowOff>0</xdr:rowOff>
    </xdr:from>
    <xdr:to>
      <xdr:col>0</xdr:col>
      <xdr:colOff>398105</xdr:colOff>
      <xdr:row>3</xdr:row>
      <xdr:rowOff>0</xdr:rowOff>
    </xdr:to>
    <xdr:pic>
      <xdr:nvPicPr>
        <xdr:cNvPr id="6" name="Afbeelding 1">
          <a:extLst>
            <a:ext uri="{FF2B5EF4-FFF2-40B4-BE49-F238E27FC236}">
              <a16:creationId xmlns:a16="http://schemas.microsoft.com/office/drawing/2014/main" id="{A15733EE-BA02-48D9-BDF8-20978788CC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2307" r="18462"/>
        <a:stretch/>
      </xdr:blipFill>
      <xdr:spPr>
        <a:xfrm>
          <a:off x="27214" y="5067300"/>
          <a:ext cx="370891" cy="0"/>
        </a:xfrm>
        <a:prstGeom prst="rect">
          <a:avLst/>
        </a:prstGeom>
      </xdr:spPr>
    </xdr:pic>
    <xdr:clientData/>
  </xdr:twoCellAnchor>
  <xdr:twoCellAnchor>
    <xdr:from>
      <xdr:col>0</xdr:col>
      <xdr:colOff>204107</xdr:colOff>
      <xdr:row>3</xdr:row>
      <xdr:rowOff>0</xdr:rowOff>
    </xdr:from>
    <xdr:to>
      <xdr:col>0</xdr:col>
      <xdr:colOff>574998</xdr:colOff>
      <xdr:row>3</xdr:row>
      <xdr:rowOff>0</xdr:rowOff>
    </xdr:to>
    <xdr:pic>
      <xdr:nvPicPr>
        <xdr:cNvPr id="7" name="Afbeelding 1">
          <a:extLst>
            <a:ext uri="{FF2B5EF4-FFF2-40B4-BE49-F238E27FC236}">
              <a16:creationId xmlns:a16="http://schemas.microsoft.com/office/drawing/2014/main" id="{324193BD-E015-46F4-AF27-0BEADB9B94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2307" r="18462"/>
        <a:stretch/>
      </xdr:blipFill>
      <xdr:spPr>
        <a:xfrm>
          <a:off x="204107" y="5067300"/>
          <a:ext cx="370891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365176</xdr:colOff>
      <xdr:row>3</xdr:row>
      <xdr:rowOff>0</xdr:rowOff>
    </xdr:to>
    <xdr:pic>
      <xdr:nvPicPr>
        <xdr:cNvPr id="8" name="Afbeelding 1">
          <a:extLst>
            <a:ext uri="{FF2B5EF4-FFF2-40B4-BE49-F238E27FC236}">
              <a16:creationId xmlns:a16="http://schemas.microsoft.com/office/drawing/2014/main" id="{3EFE4649-E8D5-4A30-83C0-A625A552FD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2307" r="18462"/>
        <a:stretch/>
      </xdr:blipFill>
      <xdr:spPr>
        <a:xfrm>
          <a:off x="0" y="5067300"/>
          <a:ext cx="365176" cy="0"/>
        </a:xfrm>
        <a:prstGeom prst="rect">
          <a:avLst/>
        </a:prstGeom>
      </xdr:spPr>
    </xdr:pic>
    <xdr:clientData/>
  </xdr:twoCellAnchor>
  <xdr:twoCellAnchor>
    <xdr:from>
      <xdr:col>0</xdr:col>
      <xdr:colOff>176893</xdr:colOff>
      <xdr:row>3</xdr:row>
      <xdr:rowOff>0</xdr:rowOff>
    </xdr:from>
    <xdr:to>
      <xdr:col>0</xdr:col>
      <xdr:colOff>555404</xdr:colOff>
      <xdr:row>3</xdr:row>
      <xdr:rowOff>0</xdr:rowOff>
    </xdr:to>
    <xdr:pic>
      <xdr:nvPicPr>
        <xdr:cNvPr id="9" name="Afbeelding 1">
          <a:extLst>
            <a:ext uri="{FF2B5EF4-FFF2-40B4-BE49-F238E27FC236}">
              <a16:creationId xmlns:a16="http://schemas.microsoft.com/office/drawing/2014/main" id="{D4A69543-E468-42EC-9535-AF7F4106C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2307" r="18462"/>
        <a:stretch/>
      </xdr:blipFill>
      <xdr:spPr>
        <a:xfrm>
          <a:off x="176893" y="5067300"/>
          <a:ext cx="378511" cy="0"/>
        </a:xfrm>
        <a:prstGeom prst="rect">
          <a:avLst/>
        </a:prstGeom>
      </xdr:spPr>
    </xdr:pic>
    <xdr:clientData/>
  </xdr:twoCellAnchor>
  <xdr:twoCellAnchor>
    <xdr:from>
      <xdr:col>0</xdr:col>
      <xdr:colOff>355690</xdr:colOff>
      <xdr:row>3</xdr:row>
      <xdr:rowOff>0</xdr:rowOff>
    </xdr:from>
    <xdr:to>
      <xdr:col>0</xdr:col>
      <xdr:colOff>807815</xdr:colOff>
      <xdr:row>3</xdr:row>
      <xdr:rowOff>0</xdr:rowOff>
    </xdr:to>
    <xdr:pic>
      <xdr:nvPicPr>
        <xdr:cNvPr id="10" name="Afbeelding 1">
          <a:extLst>
            <a:ext uri="{FF2B5EF4-FFF2-40B4-BE49-F238E27FC236}">
              <a16:creationId xmlns:a16="http://schemas.microsoft.com/office/drawing/2014/main" id="{7866ABC8-4D98-4BBC-8B57-4E7891B2D8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12307" r="18462"/>
        <a:stretch/>
      </xdr:blipFill>
      <xdr:spPr>
        <a:xfrm>
          <a:off x="355690" y="5067300"/>
          <a:ext cx="452125" cy="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773D-5C26-48DF-B1F6-B754D84BDB31}">
  <dimension ref="A1:K22"/>
  <sheetViews>
    <sheetView tabSelected="1" topLeftCell="A17" zoomScale="115" zoomScaleNormal="115" workbookViewId="0">
      <selection activeCell="D18" sqref="D18"/>
    </sheetView>
  </sheetViews>
  <sheetFormatPr baseColWidth="10" defaultRowHeight="18.75" x14ac:dyDescent="0.3"/>
  <cols>
    <col min="1" max="1" width="20.7109375" style="7" customWidth="1"/>
    <col min="2" max="2" width="20" style="7" bestFit="1" customWidth="1"/>
    <col min="3" max="3" width="18.5703125" style="7" bestFit="1" customWidth="1"/>
    <col min="4" max="4" width="15.85546875" style="7" bestFit="1" customWidth="1"/>
    <col min="5" max="5" width="28.5703125" style="32" customWidth="1"/>
    <col min="6" max="6" width="13.28515625" style="7" customWidth="1"/>
    <col min="7" max="7" width="8" style="7" customWidth="1"/>
    <col min="8" max="8" width="8.42578125" style="7" customWidth="1"/>
    <col min="9" max="9" width="12.140625" style="7" bestFit="1" customWidth="1"/>
    <col min="10" max="10" width="11.42578125" style="33"/>
    <col min="11" max="11" width="15.42578125" style="38" customWidth="1"/>
    <col min="12" max="16384" width="11.42578125" style="7"/>
  </cols>
  <sheetData>
    <row r="1" spans="1:11" ht="28.5" customHeight="1" thickBot="1" x14ac:dyDescent="0.35">
      <c r="A1" s="1" t="e" vm="1">
        <v>#VALUE!</v>
      </c>
      <c r="B1" s="1"/>
      <c r="C1" s="2"/>
      <c r="D1" s="2"/>
      <c r="E1" s="3" t="e" vm="2">
        <v>#VALUE!</v>
      </c>
      <c r="F1" s="2"/>
      <c r="G1" s="2"/>
      <c r="H1" s="2"/>
      <c r="I1" s="4">
        <f>SUM(I3:I20)</f>
        <v>79473</v>
      </c>
      <c r="J1" s="5"/>
      <c r="K1" s="6">
        <f>SUM(K3:K20)</f>
        <v>745282.66833333322</v>
      </c>
    </row>
    <row r="2" spans="1:11" ht="75.75" thickBot="1" x14ac:dyDescent="0.35">
      <c r="A2" s="8" t="s">
        <v>0</v>
      </c>
      <c r="B2" s="9" t="s">
        <v>1</v>
      </c>
      <c r="C2" s="9" t="s">
        <v>2</v>
      </c>
      <c r="D2" s="10" t="s">
        <v>3</v>
      </c>
      <c r="E2" s="10" t="s">
        <v>4</v>
      </c>
      <c r="F2" s="10" t="s">
        <v>42</v>
      </c>
      <c r="G2" s="10" t="s">
        <v>5</v>
      </c>
      <c r="H2" s="10" t="s">
        <v>6</v>
      </c>
      <c r="I2" s="11" t="s">
        <v>48</v>
      </c>
      <c r="J2" s="10" t="s">
        <v>49</v>
      </c>
      <c r="K2" s="34" t="s">
        <v>50</v>
      </c>
    </row>
    <row r="3" spans="1:11" ht="93.75" x14ac:dyDescent="0.3">
      <c r="A3" s="12" t="e" vm="3">
        <v>#VALUE!</v>
      </c>
      <c r="B3" s="13">
        <v>6923933820726</v>
      </c>
      <c r="C3" s="14">
        <v>521302072650</v>
      </c>
      <c r="D3" s="12" t="s">
        <v>26</v>
      </c>
      <c r="E3" s="39" t="s">
        <v>27</v>
      </c>
      <c r="F3" s="15" t="s">
        <v>43</v>
      </c>
      <c r="G3" s="12" t="s">
        <v>16</v>
      </c>
      <c r="H3" s="41">
        <v>4</v>
      </c>
      <c r="I3" s="16">
        <v>28248</v>
      </c>
      <c r="J3" s="17">
        <v>15</v>
      </c>
      <c r="K3" s="35">
        <f>J3*I3</f>
        <v>423720</v>
      </c>
    </row>
    <row r="4" spans="1:11" ht="93.75" x14ac:dyDescent="0.3">
      <c r="A4" s="18" t="e" vm="4">
        <v>#VALUE!</v>
      </c>
      <c r="B4" s="19">
        <v>6923933820962</v>
      </c>
      <c r="C4" s="20">
        <v>521400342650</v>
      </c>
      <c r="D4" s="18" t="s">
        <v>21</v>
      </c>
      <c r="E4" s="21" t="s">
        <v>25</v>
      </c>
      <c r="F4" s="22" t="s">
        <v>43</v>
      </c>
      <c r="G4" s="18" t="s">
        <v>23</v>
      </c>
      <c r="H4" s="26">
        <v>4</v>
      </c>
      <c r="I4" s="23">
        <v>15960</v>
      </c>
      <c r="J4" s="24">
        <f>19.95/1.2</f>
        <v>16.625</v>
      </c>
      <c r="K4" s="36">
        <f>J4*I4</f>
        <v>265335</v>
      </c>
    </row>
    <row r="5" spans="1:11" ht="75" customHeight="1" x14ac:dyDescent="0.3">
      <c r="A5" s="18" t="e" vm="5">
        <v>#VALUE!</v>
      </c>
      <c r="B5" s="19">
        <v>6923933820597</v>
      </c>
      <c r="C5" s="20">
        <v>521101082150</v>
      </c>
      <c r="D5" s="18" t="s">
        <v>10</v>
      </c>
      <c r="E5" s="21" t="s">
        <v>11</v>
      </c>
      <c r="F5" s="22" t="s">
        <v>43</v>
      </c>
      <c r="G5" s="18" t="s">
        <v>9</v>
      </c>
      <c r="H5" s="18">
        <v>6</v>
      </c>
      <c r="I5" s="23">
        <v>14916</v>
      </c>
      <c r="J5" s="24">
        <f>1.3/1.2</f>
        <v>1.0833333333333335</v>
      </c>
      <c r="K5" s="36">
        <f>J5*I5</f>
        <v>16159.000000000002</v>
      </c>
    </row>
    <row r="6" spans="1:11" ht="131.25" x14ac:dyDescent="0.3">
      <c r="A6" s="18" t="e" vm="6">
        <v>#VALUE!</v>
      </c>
      <c r="B6" s="19">
        <v>6923933820665</v>
      </c>
      <c r="C6" s="20">
        <v>521400352150</v>
      </c>
      <c r="D6" s="18" t="s">
        <v>21</v>
      </c>
      <c r="E6" s="21" t="s">
        <v>22</v>
      </c>
      <c r="F6" s="25" t="s">
        <v>44</v>
      </c>
      <c r="G6" s="18" t="s">
        <v>23</v>
      </c>
      <c r="H6" s="26">
        <v>6</v>
      </c>
      <c r="I6" s="23">
        <v>1764</v>
      </c>
      <c r="J6" s="24">
        <f>4.49</f>
        <v>4.49</v>
      </c>
      <c r="K6" s="36">
        <f>J6*I6</f>
        <v>7920.3600000000006</v>
      </c>
    </row>
    <row r="7" spans="1:11" ht="93.75" x14ac:dyDescent="0.3">
      <c r="A7" s="18" t="e" vm="6">
        <v>#VALUE!</v>
      </c>
      <c r="B7" s="19">
        <v>6923933820672</v>
      </c>
      <c r="C7" s="20">
        <v>521400382150</v>
      </c>
      <c r="D7" s="18" t="s">
        <v>21</v>
      </c>
      <c r="E7" s="21" t="s">
        <v>24</v>
      </c>
      <c r="F7" s="25" t="s">
        <v>44</v>
      </c>
      <c r="G7" s="18" t="s">
        <v>23</v>
      </c>
      <c r="H7" s="26">
        <v>6</v>
      </c>
      <c r="I7" s="23">
        <v>1278</v>
      </c>
      <c r="J7" s="24">
        <f>5.5/1.2</f>
        <v>4.5833333333333339</v>
      </c>
      <c r="K7" s="36">
        <f>J7*I7</f>
        <v>5857.5000000000009</v>
      </c>
    </row>
    <row r="8" spans="1:11" ht="93.75" x14ac:dyDescent="0.3">
      <c r="A8" s="18" t="e" vm="7">
        <v>#VALUE!</v>
      </c>
      <c r="B8" s="19">
        <v>6923933820610</v>
      </c>
      <c r="C8" s="20">
        <v>521700022150</v>
      </c>
      <c r="D8" s="18" t="s">
        <v>12</v>
      </c>
      <c r="E8" s="21" t="s">
        <v>13</v>
      </c>
      <c r="F8" s="22" t="s">
        <v>43</v>
      </c>
      <c r="G8" s="18" t="s">
        <v>9</v>
      </c>
      <c r="H8" s="18">
        <v>6</v>
      </c>
      <c r="I8" s="23">
        <v>3744</v>
      </c>
      <c r="J8" s="24">
        <f>1.3/1.2</f>
        <v>1.0833333333333335</v>
      </c>
      <c r="K8" s="36">
        <f>J8*I8</f>
        <v>4056.0000000000005</v>
      </c>
    </row>
    <row r="9" spans="1:11" ht="93.75" x14ac:dyDescent="0.3">
      <c r="A9" s="18" t="e" vm="8">
        <v>#VALUE!</v>
      </c>
      <c r="B9" s="19">
        <v>6923933820641</v>
      </c>
      <c r="C9" s="20">
        <v>521200112150</v>
      </c>
      <c r="D9" s="18" t="s">
        <v>19</v>
      </c>
      <c r="E9" s="21" t="s">
        <v>20</v>
      </c>
      <c r="F9" s="22" t="s">
        <v>43</v>
      </c>
      <c r="G9" s="18" t="s">
        <v>18</v>
      </c>
      <c r="H9" s="18">
        <v>6</v>
      </c>
      <c r="I9" s="23">
        <v>4452</v>
      </c>
      <c r="J9" s="24">
        <f>0.95/1.2</f>
        <v>0.79166666666666663</v>
      </c>
      <c r="K9" s="36">
        <f>J9*I9</f>
        <v>3524.5</v>
      </c>
    </row>
    <row r="10" spans="1:11" ht="93.75" x14ac:dyDescent="0.3">
      <c r="A10" s="18" t="e" vm="9">
        <v>#VALUE!</v>
      </c>
      <c r="B10" s="19">
        <v>6923933820573</v>
      </c>
      <c r="C10" s="20">
        <v>521101062150</v>
      </c>
      <c r="D10" s="18" t="s">
        <v>7</v>
      </c>
      <c r="E10" s="40" t="s">
        <v>8</v>
      </c>
      <c r="F10" s="22" t="s">
        <v>43</v>
      </c>
      <c r="G10" s="18" t="s">
        <v>9</v>
      </c>
      <c r="H10" s="18">
        <v>6</v>
      </c>
      <c r="I10" s="23">
        <v>3012</v>
      </c>
      <c r="J10" s="24">
        <f>1.3/1.2</f>
        <v>1.0833333333333335</v>
      </c>
      <c r="K10" s="36">
        <f>J10*I10</f>
        <v>3263.0000000000005</v>
      </c>
    </row>
    <row r="11" spans="1:11" ht="93.75" x14ac:dyDescent="0.3">
      <c r="A11" s="18" t="e" vm="10">
        <v>#VALUE!</v>
      </c>
      <c r="B11" s="19">
        <v>6923933820634</v>
      </c>
      <c r="C11" s="20">
        <v>521200092150</v>
      </c>
      <c r="D11" s="18" t="s">
        <v>14</v>
      </c>
      <c r="E11" s="21" t="s">
        <v>17</v>
      </c>
      <c r="F11" s="22" t="s">
        <v>43</v>
      </c>
      <c r="G11" s="18" t="s">
        <v>18</v>
      </c>
      <c r="H11" s="18">
        <v>6</v>
      </c>
      <c r="I11" s="23">
        <v>3942</v>
      </c>
      <c r="J11" s="24">
        <f>0.95/1.2</f>
        <v>0.79166666666666663</v>
      </c>
      <c r="K11" s="36">
        <f>J11*I11</f>
        <v>3120.75</v>
      </c>
    </row>
    <row r="12" spans="1:11" ht="93.75" x14ac:dyDescent="0.3">
      <c r="A12" s="18" t="e" vm="11">
        <v>#VALUE!</v>
      </c>
      <c r="B12" s="19">
        <v>5704924000218</v>
      </c>
      <c r="C12" s="20">
        <v>2080172758</v>
      </c>
      <c r="D12" s="18" t="s">
        <v>39</v>
      </c>
      <c r="E12" s="21" t="s">
        <v>32</v>
      </c>
      <c r="F12" s="27" t="s">
        <v>45</v>
      </c>
      <c r="G12" s="18" t="s">
        <v>36</v>
      </c>
      <c r="H12" s="26">
        <v>6</v>
      </c>
      <c r="I12" s="23">
        <v>250</v>
      </c>
      <c r="J12" s="24">
        <f>12.95/1.2</f>
        <v>10.791666666666666</v>
      </c>
      <c r="K12" s="36">
        <f>J12*I12</f>
        <v>2697.9166666666665</v>
      </c>
    </row>
    <row r="13" spans="1:11" ht="75" customHeight="1" x14ac:dyDescent="0.3">
      <c r="A13" s="18" t="e" vm="12">
        <v>#VALUE!</v>
      </c>
      <c r="B13" s="19">
        <v>6923933820627</v>
      </c>
      <c r="C13" s="20">
        <v>521302072150</v>
      </c>
      <c r="D13" s="18" t="s">
        <v>14</v>
      </c>
      <c r="E13" s="21" t="s">
        <v>15</v>
      </c>
      <c r="F13" s="22" t="s">
        <v>43</v>
      </c>
      <c r="G13" s="18" t="s">
        <v>16</v>
      </c>
      <c r="H13" s="18">
        <v>6</v>
      </c>
      <c r="I13" s="23">
        <v>816</v>
      </c>
      <c r="J13" s="24">
        <f>2.62/1.2</f>
        <v>2.1833333333333336</v>
      </c>
      <c r="K13" s="36">
        <f>J13*I13</f>
        <v>1781.6000000000001</v>
      </c>
    </row>
    <row r="14" spans="1:11" ht="75" customHeight="1" x14ac:dyDescent="0.3">
      <c r="A14" s="18" t="e" vm="13">
        <v>#VALUE!</v>
      </c>
      <c r="B14" s="19">
        <v>5704924000164</v>
      </c>
      <c r="C14" s="20">
        <v>2080121458</v>
      </c>
      <c r="D14" s="18" t="s">
        <v>40</v>
      </c>
      <c r="E14" s="21" t="s">
        <v>31</v>
      </c>
      <c r="F14" s="28" t="s">
        <v>46</v>
      </c>
      <c r="G14" s="18" t="s">
        <v>16</v>
      </c>
      <c r="H14" s="26">
        <v>6</v>
      </c>
      <c r="I14" s="23">
        <v>204</v>
      </c>
      <c r="J14" s="24">
        <f>9.95/1.2</f>
        <v>8.2916666666666661</v>
      </c>
      <c r="K14" s="36">
        <f>J14*I14</f>
        <v>1691.4999999999998</v>
      </c>
    </row>
    <row r="15" spans="1:11" ht="75" customHeight="1" x14ac:dyDescent="0.3">
      <c r="A15" s="18" t="e" vm="14">
        <v>#VALUE!</v>
      </c>
      <c r="B15" s="19">
        <v>5704924000225</v>
      </c>
      <c r="C15" s="20">
        <v>2080182758</v>
      </c>
      <c r="D15" s="18" t="s">
        <v>39</v>
      </c>
      <c r="E15" s="21" t="s">
        <v>30</v>
      </c>
      <c r="F15" s="28" t="s">
        <v>46</v>
      </c>
      <c r="G15" s="18" t="s">
        <v>36</v>
      </c>
      <c r="H15" s="26">
        <v>6</v>
      </c>
      <c r="I15" s="23">
        <v>155</v>
      </c>
      <c r="J15" s="24">
        <f>12.95/1.2</f>
        <v>10.791666666666666</v>
      </c>
      <c r="K15" s="36">
        <f>J15*I15</f>
        <v>1672.7083333333333</v>
      </c>
    </row>
    <row r="16" spans="1:11" ht="75" customHeight="1" x14ac:dyDescent="0.3">
      <c r="A16" s="18" t="e" vm="15">
        <v>#VALUE!</v>
      </c>
      <c r="B16" s="19">
        <v>5704924000089</v>
      </c>
      <c r="C16" s="20">
        <v>2080052758</v>
      </c>
      <c r="D16" s="18" t="s">
        <v>37</v>
      </c>
      <c r="E16" s="21" t="s">
        <v>28</v>
      </c>
      <c r="F16" s="27" t="s">
        <v>45</v>
      </c>
      <c r="G16" s="18" t="s">
        <v>35</v>
      </c>
      <c r="H16" s="26">
        <v>6</v>
      </c>
      <c r="I16" s="23">
        <v>278</v>
      </c>
      <c r="J16" s="24">
        <f>5.95/1.2</f>
        <v>4.9583333333333339</v>
      </c>
      <c r="K16" s="36">
        <f>J16*I16</f>
        <v>1378.4166666666667</v>
      </c>
    </row>
    <row r="17" spans="1:11" ht="75" customHeight="1" x14ac:dyDescent="0.3">
      <c r="A17" s="18" t="e" vm="16">
        <v>#VALUE!</v>
      </c>
      <c r="B17" s="19">
        <v>5704924000058</v>
      </c>
      <c r="C17" s="20">
        <v>2080022758</v>
      </c>
      <c r="D17" s="18" t="s">
        <v>38</v>
      </c>
      <c r="E17" s="21" t="s">
        <v>29</v>
      </c>
      <c r="F17" s="28" t="s">
        <v>46</v>
      </c>
      <c r="G17" s="18" t="s">
        <v>9</v>
      </c>
      <c r="H17" s="26">
        <v>6</v>
      </c>
      <c r="I17" s="23">
        <v>166</v>
      </c>
      <c r="J17" s="24">
        <f>9.95/1.2</f>
        <v>8.2916666666666661</v>
      </c>
      <c r="K17" s="36">
        <f>J17*I17</f>
        <v>1376.4166666666665</v>
      </c>
    </row>
    <row r="18" spans="1:11" ht="75" customHeight="1" x14ac:dyDescent="0.3">
      <c r="A18" s="18" t="e" vm="17">
        <v>#VALUE!</v>
      </c>
      <c r="B18" s="19">
        <v>5704924000140</v>
      </c>
      <c r="C18" s="20">
        <v>2080101458</v>
      </c>
      <c r="D18" s="18" t="s">
        <v>40</v>
      </c>
      <c r="E18" s="21" t="s">
        <v>31</v>
      </c>
      <c r="F18" s="28" t="s">
        <v>46</v>
      </c>
      <c r="G18" s="18" t="s">
        <v>16</v>
      </c>
      <c r="H18" s="26">
        <v>6</v>
      </c>
      <c r="I18" s="23">
        <v>90</v>
      </c>
      <c r="J18" s="24">
        <f>9.95/1.2</f>
        <v>8.2916666666666661</v>
      </c>
      <c r="K18" s="36">
        <f>J18*I18</f>
        <v>746.25</v>
      </c>
    </row>
    <row r="19" spans="1:11" ht="75" customHeight="1" x14ac:dyDescent="0.3">
      <c r="A19" s="18" t="e" vm="18">
        <v>#VALUE!</v>
      </c>
      <c r="B19" s="19">
        <v>5704924000140</v>
      </c>
      <c r="C19" s="20">
        <v>2080012758</v>
      </c>
      <c r="D19" s="18" t="s">
        <v>38</v>
      </c>
      <c r="E19" s="21" t="s">
        <v>33</v>
      </c>
      <c r="F19" s="27" t="s">
        <v>45</v>
      </c>
      <c r="G19" s="18" t="s">
        <v>9</v>
      </c>
      <c r="H19" s="26">
        <v>6</v>
      </c>
      <c r="I19" s="23">
        <v>144</v>
      </c>
      <c r="J19" s="24">
        <f>5.95/1.2</f>
        <v>4.9583333333333339</v>
      </c>
      <c r="K19" s="36">
        <f>J19*I19</f>
        <v>714.00000000000011</v>
      </c>
    </row>
    <row r="20" spans="1:11" ht="75" customHeight="1" x14ac:dyDescent="0.3">
      <c r="A20" s="18" t="e" vm="19">
        <v>#VALUE!</v>
      </c>
      <c r="B20" s="19">
        <v>5704924000201</v>
      </c>
      <c r="C20" s="20">
        <v>2080161458</v>
      </c>
      <c r="D20" s="18" t="s">
        <v>41</v>
      </c>
      <c r="E20" s="21" t="s">
        <v>34</v>
      </c>
      <c r="F20" s="27" t="s">
        <v>45</v>
      </c>
      <c r="G20" s="18" t="s">
        <v>18</v>
      </c>
      <c r="H20" s="26">
        <v>6</v>
      </c>
      <c r="I20" s="23">
        <v>54</v>
      </c>
      <c r="J20" s="24">
        <f>5.95/1.2</f>
        <v>4.9583333333333339</v>
      </c>
      <c r="K20" s="36">
        <f>J20*I20</f>
        <v>267.75000000000006</v>
      </c>
    </row>
    <row r="21" spans="1:11" ht="19.5" thickBot="1" x14ac:dyDescent="0.35">
      <c r="A21" s="29" t="s">
        <v>47</v>
      </c>
      <c r="B21" s="29"/>
      <c r="C21" s="29"/>
      <c r="D21" s="29"/>
      <c r="E21" s="29"/>
      <c r="F21" s="29"/>
      <c r="G21" s="29"/>
      <c r="H21" s="29"/>
      <c r="I21" s="30">
        <f>SUM(I3:I20)</f>
        <v>79473</v>
      </c>
      <c r="J21" s="31"/>
      <c r="K21" s="37">
        <f>SUM(K3:K20)</f>
        <v>745282.66833333322</v>
      </c>
    </row>
    <row r="22" spans="1:11" ht="19.5" thickTop="1" x14ac:dyDescent="0.3"/>
  </sheetData>
  <autoFilter ref="A2:K20" xr:uid="{10CD773D-5C26-48DF-B1F6-B754D84BDB31}">
    <sortState xmlns:xlrd2="http://schemas.microsoft.com/office/spreadsheetml/2017/richdata2" ref="A3:K20">
      <sortCondition descending="1" ref="K2:K20"/>
    </sortState>
  </autoFilter>
  <mergeCells count="2">
    <mergeCell ref="A21:H21"/>
    <mergeCell ref="A1:B1"/>
  </mergeCells>
  <printOptions horizontalCentered="1"/>
  <pageMargins left="0" right="0" top="0.15748031496062992" bottom="0" header="0" footer="0"/>
  <pageSetup orientation="landscape" r:id="rId1"/>
  <headerFoot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Offre Ampoules Stock </vt:lpstr>
      <vt:lpstr>'Offre Ampoules Stock '!Impression_des_titres</vt:lpstr>
      <vt:lpstr>'Offre Ampoules Stock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2026-10-29T16:13:56Z</dcterms:created>
  <dcterms:modified xsi:type="dcterms:W3CDTF">2026-10-30T15:34:25Z</dcterms:modified>
</cp:coreProperties>
</file>